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PRESUPUESTAL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14" i="5"/>
  <c r="G5" i="5"/>
  <c r="F14" i="5"/>
  <c r="F5" i="5"/>
  <c r="D14" i="5"/>
  <c r="D5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E43" i="6" s="1"/>
  <c r="H43" i="6" s="1"/>
  <c r="D33" i="6"/>
  <c r="D23" i="6"/>
  <c r="E23" i="6" s="1"/>
  <c r="H23" i="6" s="1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E33" i="6" s="1"/>
  <c r="H33" i="6" s="1"/>
  <c r="C23" i="6"/>
  <c r="C13" i="6"/>
  <c r="C5" i="6"/>
  <c r="G77" i="6" l="1"/>
  <c r="E13" i="6"/>
  <c r="H13" i="6" s="1"/>
  <c r="D77" i="6"/>
  <c r="E5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<sst xmlns="http://schemas.openxmlformats.org/spreadsheetml/2006/main" count="203" uniqueCount="142">
  <si>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</si>
  <si>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</si>
  <si>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</si>
  <si>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</si>
  <si>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</si>
  <si>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</si>
  <si>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</si>
  <si>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</si>
  <si>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</si>
  <si>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</si>
  <si>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</si>
  <si>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</si>
  <si>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</si>
  <si>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</si>
  <si>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</si>
  <si>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</si>
  <si>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</si>
  <si>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</si>
  <si>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</si>
  <si>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</si>
  <si>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</si>
  <si>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</si>
  <si>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</si>
  <si>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</si>
  <si>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</si>
  <si>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</si>
  <si>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</si>
  <si>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</si>
  <si>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</si>
  <si>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</si>
  <si>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</si>
  <si>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</si>
  <si>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</si>
  <si>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</si>
  <si>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</si>
  <si>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</si>
  <si>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</si>
  <si>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</si>
  <si>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</si>
  <si>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</si>
  <si>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</si>
  <si>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</si>
  <si>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</si>
  <si>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</si>
  <si>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</si>
  <si>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</si>
  <si>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</si>
  <si>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</si>
  <si>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</si>
  <si>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</si>
  <si>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</si>
  <si>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</si>
  <si>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</si>
  <si>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</si>
  <si>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</si>
  <si>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</si>
  <si>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</si>
  <si>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</si>
  <si>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</si>
  <si>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</si>
  <si>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</si>
  <si>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</si>
  <si>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</si>
  <si>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</si>
  <si>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</si>
  <si>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</si>
  <si>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</si>
  <si>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</si>
  <si>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</si>
  <si>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</si>
  <si>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</si>
  <si>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</si>
  <si>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</si>
  <si>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</si>
  <si>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</si>
  <si>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</si>
  <si>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</si>
  <si>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</si>
  <si>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</si>
  <si>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</si>
  <si>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</si>
  <si>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</si>
  <si>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</si>
  <si>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</si>
  <si>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</si>
  <si>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</si>
  <si>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</si>
  <si>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</si>
  <si>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</si>
  <si>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</si>
  <si>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</si>
  <si>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</si>
  <si>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</si>
  <si>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</si>
  <si>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</si>
  <si>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</si>
  <si>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</si>
  <si>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</si>
  <si>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</si>
  <si>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</si>
  <si>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</si>
  <si>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</si>
  <si>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</si>
  <si>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</si>
  <si>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</si>
  <si>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</si>
  <si>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</si>
  <si>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</si>
  <si>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</si>
  <si>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</si>
  <si>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</si>
  <si>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</si>
  <si>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</si>
  <si>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</si>
  <si>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</si>
  <si>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</si>
  <si>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</si>
  <si>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</si>
  <si>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</si>
  <si>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</si>
  <si>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</si>
  <si>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</si>
  <si>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</si>
  <si>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</si>
  <si>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</si>
  <si>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</si>
  <si>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</si>
  <si>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</si>
  <si>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</si>
  <si>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</si>
  <si>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</si>
  <si>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</si>
  <si>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</si>
  <si>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</si>
  <si>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</si>
  <si>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</si>
  <si>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Casa de la Cultura Fray Nicolás P. Navarrete del Municipio de Santiago Maravatío, Guanajuato.
Estado Analítico del Ejercicio del Presupuesto de Egresos
Clasificación Económica (por Tipo de Gasto)
Del 1 de Enero al 31 de Diciembre de 2020</t>
  </si>
  <si>
    <t>31120-0101 CASA DE LA CULTURA SANTIAGO M</t>
  </si>
  <si>
    <t>I36C-000 CAJA UNICA</t>
  </si>
  <si>
    <t>Casa de la Cultura Fray Nicolás P. Navarrete del Municipio de Santiago Maravatío, Guanajuato.
Estado Analítico del Ejercicio del Presupuesto de Egresos
Clasificación Administrativa
Del 1 de Enero al 31 de Diciembre de 2020</t>
  </si>
  <si>
    <t>Casa de la Cultura Fray Nicolás P. Navarrete del Municipio de Santiago Maravatío, Guanajuato.
Estado Analítico del Ejercicio del Presupuesto de Egresos
Clasificación Funcional (Finalidad y Función)
Del 1 de Enero al 31 de Diciembre de 2020</t>
  </si>
  <si>
    <t>Nombre del ente público
Estado Analítico del Ejercicio del Presupuesto de Egresos
Clasificación por Objeto del Gasto (Capítulo y Concepto)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</si>
</sst>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56</v>
      </c>
      <c r="B2" s="47"/>
      <c r="C2" s="41" t="s">
        <v>62</v>
      </c>
      <c r="D2" s="42"/>
      <c r="E2" s="42"/>
      <c r="F2" s="42"/>
      <c r="G2" s="43"/>
      <c r="H2" s="44" t="s">
        <v>61</v>
      </c>
    </row>
    <row r="3" spans="1:8" ht="24.95" customHeight="1" x14ac:dyDescent="0.2">
      <c r="A3" s="48"/>
      <c r="B3" s="49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29" t="s">
        <v>63</v>
      </c>
      <c r="B5" s="6"/>
      <c r="C5" s="34">
        <f>SUM(C6:C12)</f>
        <v>1523749.3800000001</v>
      </c>
      <c r="D5" s="34">
        <f>SUM(D6:D12)</f>
        <v>-94622.040000000008</v>
      </c>
      <c r="E5" s="34">
        <f>C5+D5</f>
        <v>1429127.34</v>
      </c>
      <c r="F5" s="34">
        <f>SUM(F6:F12)</f>
        <v>1394869.6700000002</v>
      </c>
      <c r="G5" s="34">
        <f>SUM(G6:G12)</f>
        <v>1394869.6700000002</v>
      </c>
      <c r="H5" s="34">
        <f>E5-F5</f>
        <v>34257.669999999925</v>
      </c>
    </row>
    <row r="6" spans="1:8" x14ac:dyDescent="0.2">
      <c r="A6" s="28">
        <v>1100</v>
      </c>
      <c r="B6" s="10" t="s">
        <v>72</v>
      </c>
      <c r="C6" s="12">
        <v>1089801.3</v>
      </c>
      <c r="D6" s="12">
        <v>-75682.14</v>
      </c>
      <c r="E6" s="12">
        <f t="shared" ref="E6:E69" si="0">C6+D6</f>
        <v>1014119.16</v>
      </c>
      <c r="F6" s="12">
        <v>1014119.16</v>
      </c>
      <c r="G6" s="12">
        <v>1014119.16</v>
      </c>
      <c r="H6" s="12">
        <f t="shared" ref="H6:H69" si="1">E6-F6</f>
        <v>0</v>
      </c>
    </row>
    <row r="7" spans="1:8" x14ac:dyDescent="0.2">
      <c r="A7" s="28">
        <v>1200</v>
      </c>
      <c r="B7" s="10" t="s">
        <v>73</v>
      </c>
      <c r="C7" s="12">
        <v>89265</v>
      </c>
      <c r="D7" s="12">
        <v>0</v>
      </c>
      <c r="E7" s="12">
        <f t="shared" si="0"/>
        <v>89265</v>
      </c>
      <c r="F7" s="12">
        <v>81054.8</v>
      </c>
      <c r="G7" s="12">
        <v>81054.8</v>
      </c>
      <c r="H7" s="12">
        <f t="shared" si="1"/>
        <v>8210.1999999999971</v>
      </c>
    </row>
    <row r="8" spans="1:8" x14ac:dyDescent="0.2">
      <c r="A8" s="28">
        <v>1300</v>
      </c>
      <c r="B8" s="10" t="s">
        <v>74</v>
      </c>
      <c r="C8" s="12">
        <v>309683.08</v>
      </c>
      <c r="D8" s="12">
        <v>-30939.9</v>
      </c>
      <c r="E8" s="12">
        <f t="shared" si="0"/>
        <v>278743.18</v>
      </c>
      <c r="F8" s="12">
        <v>276648.09000000003</v>
      </c>
      <c r="G8" s="12">
        <v>276648.09000000003</v>
      </c>
      <c r="H8" s="12">
        <f t="shared" si="1"/>
        <v>2095.0899999999674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75</v>
      </c>
      <c r="C10" s="12">
        <v>35000</v>
      </c>
      <c r="D10" s="12">
        <v>12000</v>
      </c>
      <c r="E10" s="12">
        <f t="shared" si="0"/>
        <v>47000</v>
      </c>
      <c r="F10" s="12">
        <v>23047.62</v>
      </c>
      <c r="G10" s="12">
        <v>23047.62</v>
      </c>
      <c r="H10" s="12">
        <f t="shared" si="1"/>
        <v>23952.38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76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64</v>
      </c>
      <c r="B13" s="6"/>
      <c r="C13" s="35">
        <f>SUM(C14:C22)</f>
        <v>143400</v>
      </c>
      <c r="D13" s="35">
        <f>SUM(D14:D22)</f>
        <v>-25000</v>
      </c>
      <c r="E13" s="35">
        <f t="shared" si="0"/>
        <v>118400</v>
      </c>
      <c r="F13" s="35">
        <f>SUM(F14:F22)</f>
        <v>40264.94</v>
      </c>
      <c r="G13" s="35">
        <f>SUM(G14:G22)</f>
        <v>40264.94</v>
      </c>
      <c r="H13" s="35">
        <f t="shared" si="1"/>
        <v>78135.06</v>
      </c>
    </row>
    <row r="14" spans="1:8" x14ac:dyDescent="0.2">
      <c r="A14" s="28">
        <v>2100</v>
      </c>
      <c r="B14" s="10" t="s">
        <v>77</v>
      </c>
      <c r="C14" s="12">
        <v>69000</v>
      </c>
      <c r="D14" s="12">
        <v>-25000</v>
      </c>
      <c r="E14" s="12">
        <f t="shared" si="0"/>
        <v>44000</v>
      </c>
      <c r="F14" s="12">
        <v>37721.85</v>
      </c>
      <c r="G14" s="12">
        <v>37721.85</v>
      </c>
      <c r="H14" s="12">
        <f t="shared" si="1"/>
        <v>6278.1500000000015</v>
      </c>
    </row>
    <row r="15" spans="1:8" x14ac:dyDescent="0.2">
      <c r="A15" s="28">
        <v>2200</v>
      </c>
      <c r="B15" s="10" t="s">
        <v>78</v>
      </c>
      <c r="C15" s="12">
        <v>3500</v>
      </c>
      <c r="D15" s="12">
        <v>0</v>
      </c>
      <c r="E15" s="12">
        <f t="shared" si="0"/>
        <v>3500</v>
      </c>
      <c r="F15" s="12">
        <v>2113.09</v>
      </c>
      <c r="G15" s="12">
        <v>2113.09</v>
      </c>
      <c r="H15" s="12">
        <f t="shared" si="1"/>
        <v>1386.9099999999999</v>
      </c>
    </row>
    <row r="16" spans="1:8" x14ac:dyDescent="0.2">
      <c r="A16" s="28">
        <v>2300</v>
      </c>
      <c r="B16" s="10" t="s">
        <v>79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80</v>
      </c>
      <c r="C17" s="12">
        <v>0</v>
      </c>
      <c r="D17" s="12">
        <v>0</v>
      </c>
      <c r="E17" s="12">
        <f t="shared" si="0"/>
        <v>0</v>
      </c>
      <c r="F17" s="12">
        <v>0</v>
      </c>
      <c r="G17" s="12">
        <v>0</v>
      </c>
      <c r="H17" s="12">
        <f t="shared" si="1"/>
        <v>0</v>
      </c>
    </row>
    <row r="18" spans="1:8" x14ac:dyDescent="0.2">
      <c r="A18" s="28">
        <v>2500</v>
      </c>
      <c r="B18" s="10" t="s">
        <v>81</v>
      </c>
      <c r="C18" s="12">
        <v>500</v>
      </c>
      <c r="D18" s="12">
        <v>0</v>
      </c>
      <c r="E18" s="12">
        <f t="shared" si="0"/>
        <v>500</v>
      </c>
      <c r="F18" s="12">
        <v>430</v>
      </c>
      <c r="G18" s="12">
        <v>430</v>
      </c>
      <c r="H18" s="12">
        <f t="shared" si="1"/>
        <v>70</v>
      </c>
    </row>
    <row r="19" spans="1:8" x14ac:dyDescent="0.2">
      <c r="A19" s="28">
        <v>2600</v>
      </c>
      <c r="B19" s="10" t="s">
        <v>82</v>
      </c>
      <c r="C19" s="12">
        <v>70400</v>
      </c>
      <c r="D19" s="12">
        <v>0</v>
      </c>
      <c r="E19" s="12">
        <f t="shared" si="0"/>
        <v>70400</v>
      </c>
      <c r="F19" s="12">
        <v>0</v>
      </c>
      <c r="G19" s="12">
        <v>0</v>
      </c>
      <c r="H19" s="12">
        <f t="shared" si="1"/>
        <v>70400</v>
      </c>
    </row>
    <row r="20" spans="1:8" x14ac:dyDescent="0.2">
      <c r="A20" s="28">
        <v>2700</v>
      </c>
      <c r="B20" s="10" t="s">
        <v>83</v>
      </c>
      <c r="C20" s="12">
        <v>0</v>
      </c>
      <c r="D20" s="12">
        <v>0</v>
      </c>
      <c r="E20" s="12">
        <f t="shared" si="0"/>
        <v>0</v>
      </c>
      <c r="F20" s="12">
        <v>0</v>
      </c>
      <c r="G20" s="12">
        <v>0</v>
      </c>
      <c r="H20" s="12">
        <f t="shared" si="1"/>
        <v>0</v>
      </c>
    </row>
    <row r="21" spans="1:8" x14ac:dyDescent="0.2">
      <c r="A21" s="28">
        <v>2800</v>
      </c>
      <c r="B21" s="10" t="s">
        <v>84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85</v>
      </c>
      <c r="C22" s="12">
        <v>0</v>
      </c>
      <c r="D22" s="12">
        <v>0</v>
      </c>
      <c r="E22" s="12">
        <f t="shared" si="0"/>
        <v>0</v>
      </c>
      <c r="F22" s="12">
        <v>0</v>
      </c>
      <c r="G22" s="12">
        <v>0</v>
      </c>
      <c r="H22" s="12">
        <f t="shared" si="1"/>
        <v>0</v>
      </c>
    </row>
    <row r="23" spans="1:8" x14ac:dyDescent="0.2">
      <c r="A23" s="29" t="s">
        <v>65</v>
      </c>
      <c r="B23" s="6"/>
      <c r="C23" s="35">
        <f>SUM(C24:C32)</f>
        <v>0</v>
      </c>
      <c r="D23" s="35">
        <f>SUM(D24:D32)</f>
        <v>0</v>
      </c>
      <c r="E23" s="35">
        <f t="shared" si="0"/>
        <v>0</v>
      </c>
      <c r="F23" s="35">
        <f>SUM(F24:F32)</f>
        <v>0</v>
      </c>
      <c r="G23" s="35">
        <f>SUM(G24:G32)</f>
        <v>0</v>
      </c>
      <c r="H23" s="35">
        <f t="shared" si="1"/>
        <v>0</v>
      </c>
    </row>
    <row r="24" spans="1:8" x14ac:dyDescent="0.2">
      <c r="A24" s="28">
        <v>3100</v>
      </c>
      <c r="B24" s="10" t="s">
        <v>86</v>
      </c>
      <c r="C24" s="12">
        <v>0</v>
      </c>
      <c r="D24" s="12">
        <v>0</v>
      </c>
      <c r="E24" s="12">
        <f t="shared" si="0"/>
        <v>0</v>
      </c>
      <c r="F24" s="12">
        <v>0</v>
      </c>
      <c r="G24" s="12">
        <v>0</v>
      </c>
      <c r="H24" s="12">
        <f t="shared" si="1"/>
        <v>0</v>
      </c>
    </row>
    <row r="25" spans="1:8" x14ac:dyDescent="0.2">
      <c r="A25" s="28">
        <v>3200</v>
      </c>
      <c r="B25" s="10" t="s">
        <v>87</v>
      </c>
      <c r="C25" s="12">
        <v>0</v>
      </c>
      <c r="D25" s="12">
        <v>0</v>
      </c>
      <c r="E25" s="12">
        <f t="shared" si="0"/>
        <v>0</v>
      </c>
      <c r="F25" s="12">
        <v>0</v>
      </c>
      <c r="G25" s="12">
        <v>0</v>
      </c>
      <c r="H25" s="12">
        <f t="shared" si="1"/>
        <v>0</v>
      </c>
    </row>
    <row r="26" spans="1:8" x14ac:dyDescent="0.2">
      <c r="A26" s="28">
        <v>3300</v>
      </c>
      <c r="B26" s="10" t="s">
        <v>88</v>
      </c>
      <c r="C26" s="12">
        <v>0</v>
      </c>
      <c r="D26" s="12">
        <v>0</v>
      </c>
      <c r="E26" s="12">
        <f t="shared" si="0"/>
        <v>0</v>
      </c>
      <c r="F26" s="12">
        <v>0</v>
      </c>
      <c r="G26" s="12">
        <v>0</v>
      </c>
      <c r="H26" s="12">
        <f t="shared" si="1"/>
        <v>0</v>
      </c>
    </row>
    <row r="27" spans="1:8" x14ac:dyDescent="0.2">
      <c r="A27" s="28">
        <v>3400</v>
      </c>
      <c r="B27" s="10" t="s">
        <v>89</v>
      </c>
      <c r="C27" s="12">
        <v>0</v>
      </c>
      <c r="D27" s="12">
        <v>0</v>
      </c>
      <c r="E27" s="12">
        <f t="shared" si="0"/>
        <v>0</v>
      </c>
      <c r="F27" s="12">
        <v>0</v>
      </c>
      <c r="G27" s="12">
        <v>0</v>
      </c>
      <c r="H27" s="12">
        <f t="shared" si="1"/>
        <v>0</v>
      </c>
    </row>
    <row r="28" spans="1:8" x14ac:dyDescent="0.2">
      <c r="A28" s="28">
        <v>3500</v>
      </c>
      <c r="B28" s="10" t="s">
        <v>90</v>
      </c>
      <c r="C28" s="12">
        <v>0</v>
      </c>
      <c r="D28" s="12">
        <v>0</v>
      </c>
      <c r="E28" s="12">
        <f t="shared" si="0"/>
        <v>0</v>
      </c>
      <c r="F28" s="12">
        <v>0</v>
      </c>
      <c r="G28" s="12">
        <v>0</v>
      </c>
      <c r="H28" s="12">
        <f t="shared" si="1"/>
        <v>0</v>
      </c>
    </row>
    <row r="29" spans="1:8" x14ac:dyDescent="0.2">
      <c r="A29" s="28">
        <v>3600</v>
      </c>
      <c r="B29" s="10" t="s">
        <v>91</v>
      </c>
      <c r="C29" s="12">
        <v>0</v>
      </c>
      <c r="D29" s="12">
        <v>0</v>
      </c>
      <c r="E29" s="12">
        <f t="shared" si="0"/>
        <v>0</v>
      </c>
      <c r="F29" s="12">
        <v>0</v>
      </c>
      <c r="G29" s="12">
        <v>0</v>
      </c>
      <c r="H29" s="12">
        <f t="shared" si="1"/>
        <v>0</v>
      </c>
    </row>
    <row r="30" spans="1:8" x14ac:dyDescent="0.2">
      <c r="A30" s="28">
        <v>3700</v>
      </c>
      <c r="B30" s="10" t="s">
        <v>92</v>
      </c>
      <c r="C30" s="12">
        <v>0</v>
      </c>
      <c r="D30" s="12">
        <v>0</v>
      </c>
      <c r="E30" s="12">
        <f t="shared" si="0"/>
        <v>0</v>
      </c>
      <c r="F30" s="12">
        <v>0</v>
      </c>
      <c r="G30" s="12">
        <v>0</v>
      </c>
      <c r="H30" s="12">
        <f t="shared" si="1"/>
        <v>0</v>
      </c>
    </row>
    <row r="31" spans="1:8" x14ac:dyDescent="0.2">
      <c r="A31" s="28">
        <v>3800</v>
      </c>
      <c r="B31" s="10" t="s">
        <v>93</v>
      </c>
      <c r="C31" s="12">
        <v>0</v>
      </c>
      <c r="D31" s="12">
        <v>0</v>
      </c>
      <c r="E31" s="12">
        <f t="shared" si="0"/>
        <v>0</v>
      </c>
      <c r="F31" s="12">
        <v>0</v>
      </c>
      <c r="G31" s="12">
        <v>0</v>
      </c>
      <c r="H31" s="12">
        <f t="shared" si="1"/>
        <v>0</v>
      </c>
    </row>
    <row r="32" spans="1:8" x14ac:dyDescent="0.2">
      <c r="A32" s="28">
        <v>3900</v>
      </c>
      <c r="B32" s="10" t="s">
        <v>18</v>
      </c>
      <c r="C32" s="12">
        <v>0</v>
      </c>
      <c r="D32" s="12">
        <v>0</v>
      </c>
      <c r="E32" s="12">
        <f t="shared" si="0"/>
        <v>0</v>
      </c>
      <c r="F32" s="12">
        <v>0</v>
      </c>
      <c r="G32" s="12">
        <v>0</v>
      </c>
      <c r="H32" s="12">
        <f t="shared" si="1"/>
        <v>0</v>
      </c>
    </row>
    <row r="33" spans="1:8" x14ac:dyDescent="0.2">
      <c r="A33" s="29" t="s">
        <v>66</v>
      </c>
      <c r="B33" s="6"/>
      <c r="C33" s="35">
        <f>SUM(C34:C42)</f>
        <v>0</v>
      </c>
      <c r="D33" s="35">
        <f>SUM(D34:D42)</f>
        <v>0</v>
      </c>
      <c r="E33" s="35">
        <f t="shared" si="0"/>
        <v>0</v>
      </c>
      <c r="F33" s="35">
        <f>SUM(F34:F42)</f>
        <v>0</v>
      </c>
      <c r="G33" s="35">
        <f>SUM(G34:G42)</f>
        <v>0</v>
      </c>
      <c r="H33" s="35">
        <f t="shared" si="1"/>
        <v>0</v>
      </c>
    </row>
    <row r="34" spans="1:8" x14ac:dyDescent="0.2">
      <c r="A34" s="28">
        <v>4100</v>
      </c>
      <c r="B34" s="10" t="s">
        <v>94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95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96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97</v>
      </c>
      <c r="C37" s="12">
        <v>0</v>
      </c>
      <c r="D37" s="12">
        <v>0</v>
      </c>
      <c r="E37" s="12">
        <f t="shared" si="0"/>
        <v>0</v>
      </c>
      <c r="F37" s="12">
        <v>0</v>
      </c>
      <c r="G37" s="12">
        <v>0</v>
      </c>
      <c r="H37" s="12">
        <f t="shared" si="1"/>
        <v>0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98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99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100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67</v>
      </c>
      <c r="B43" s="6"/>
      <c r="C43" s="35">
        <f>SUM(C44:C52)</f>
        <v>0</v>
      </c>
      <c r="D43" s="35">
        <f>SUM(D44:D52)</f>
        <v>0</v>
      </c>
      <c r="E43" s="35">
        <f t="shared" si="0"/>
        <v>0</v>
      </c>
      <c r="F43" s="35">
        <f>SUM(F44:F52)</f>
        <v>0</v>
      </c>
      <c r="G43" s="35">
        <f>SUM(G44:G52)</f>
        <v>0</v>
      </c>
      <c r="H43" s="35">
        <f t="shared" si="1"/>
        <v>0</v>
      </c>
    </row>
    <row r="44" spans="1:8" x14ac:dyDescent="0.2">
      <c r="A44" s="28">
        <v>5100</v>
      </c>
      <c r="B44" s="10" t="s">
        <v>101</v>
      </c>
      <c r="C44" s="12">
        <v>0</v>
      </c>
      <c r="D44" s="12">
        <v>0</v>
      </c>
      <c r="E44" s="12">
        <f t="shared" si="0"/>
        <v>0</v>
      </c>
      <c r="F44" s="12">
        <v>0</v>
      </c>
      <c r="G44" s="12">
        <v>0</v>
      </c>
      <c r="H44" s="12">
        <f t="shared" si="1"/>
        <v>0</v>
      </c>
    </row>
    <row r="45" spans="1:8" x14ac:dyDescent="0.2">
      <c r="A45" s="28">
        <v>5200</v>
      </c>
      <c r="B45" s="10" t="s">
        <v>102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103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104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105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106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107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108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109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68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110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111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112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69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113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114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115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116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117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118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119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70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71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120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121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122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123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124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125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126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55</v>
      </c>
      <c r="C77" s="37">
        <f t="shared" ref="C77:H77" si="4">SUM(C5+C13+C23+C33+C43+C53+C57+C65+C69)</f>
        <v>1667149.3800000001</v>
      </c>
      <c r="D77" s="37">
        <f t="shared" si="4"/>
        <v>-119622.04000000001</v>
      </c>
      <c r="E77" s="37">
        <f t="shared" si="4"/>
        <v>1547527.34</v>
      </c>
      <c r="F77" s="37">
        <f t="shared" si="4"/>
        <v>1435134.61</v>
      </c>
      <c r="G77" s="37">
        <f t="shared" si="4"/>
        <v>1435134.61</v>
      </c>
      <c r="H77" s="37">
        <f t="shared" si="4"/>
        <v>112392.72999999992</v>
      </c>
    </row>
    <row r="79" spans="1:8" x14ac:dyDescent="0.2">
      <c r="A79" s="1" t="s">
        <v>132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136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56</v>
      </c>
      <c r="B2" s="47"/>
      <c r="C2" s="41" t="s">
        <v>62</v>
      </c>
      <c r="D2" s="42"/>
      <c r="E2" s="42"/>
      <c r="F2" s="42"/>
      <c r="G2" s="43"/>
      <c r="H2" s="44" t="s">
        <v>61</v>
      </c>
    </row>
    <row r="3" spans="1:8" ht="24.95" customHeight="1" x14ac:dyDescent="0.2">
      <c r="A3" s="48"/>
      <c r="B3" s="49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5"/>
      <c r="B5" s="13" t="s">
        <v>0</v>
      </c>
      <c r="C5" s="38">
        <v>1842995.18</v>
      </c>
      <c r="D5" s="38">
        <v>182977.38</v>
      </c>
      <c r="E5" s="38">
        <f>C5+D5</f>
        <v>2025972.56</v>
      </c>
      <c r="F5" s="38">
        <v>1682999.56</v>
      </c>
      <c r="G5" s="38">
        <v>1677199.56</v>
      </c>
      <c r="H5" s="38">
        <f>E5-F5</f>
        <v>342973</v>
      </c>
    </row>
    <row r="6" spans="1:8" x14ac:dyDescent="0.2">
      <c r="A6" s="5"/>
      <c r="B6" s="13" t="s">
        <v>1</v>
      </c>
      <c r="C6" s="38">
        <v>26981.95</v>
      </c>
      <c r="D6" s="38">
        <v>1041692.32</v>
      </c>
      <c r="E6" s="38">
        <f>C6+D6</f>
        <v>1068674.27</v>
      </c>
      <c r="F6" s="38">
        <v>382832.5</v>
      </c>
      <c r="G6" s="38">
        <v>382832.5</v>
      </c>
      <c r="H6" s="38">
        <f>E6-F6</f>
        <v>685841.77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55</v>
      </c>
      <c r="C10" s="37">
        <f t="shared" ref="C10:H10" si="0">SUM(C5+C6+C7+C8+C9)</f>
        <v>1869977.13</v>
      </c>
      <c r="D10" s="37">
        <f t="shared" si="0"/>
        <v>1224669.7</v>
      </c>
      <c r="E10" s="37">
        <f t="shared" si="0"/>
        <v>3094646.83</v>
      </c>
      <c r="F10" s="37">
        <f t="shared" si="0"/>
        <v>2065832.06</v>
      </c>
      <c r="G10" s="37">
        <f t="shared" si="0"/>
        <v>2060032.06</v>
      </c>
      <c r="H10" s="37">
        <f t="shared" si="0"/>
        <v>1028814.77</v>
      </c>
    </row>
    <row r="12" spans="1:8" x14ac:dyDescent="0.2">
      <c r="A12" s="1" t="s">
        <v>132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56</v>
      </c>
      <c r="B2" s="47"/>
      <c r="C2" s="41" t="s">
        <v>62</v>
      </c>
      <c r="D2" s="42"/>
      <c r="E2" s="42"/>
      <c r="F2" s="42"/>
      <c r="G2" s="43"/>
      <c r="H2" s="44" t="s">
        <v>61</v>
      </c>
    </row>
    <row r="3" spans="1:8" ht="24.95" customHeight="1" x14ac:dyDescent="0.2">
      <c r="A3" s="48"/>
      <c r="B3" s="49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137</v>
      </c>
      <c r="C6" s="12">
        <v>1869977.13</v>
      </c>
      <c r="D6" s="12">
        <v>1224669.7</v>
      </c>
      <c r="E6" s="12">
        <f>C6+D6</f>
        <v>3094646.83</v>
      </c>
      <c r="F6" s="12">
        <v>2065832.06</v>
      </c>
      <c r="G6" s="12">
        <v>2060032.06</v>
      </c>
      <c r="H6" s="12">
        <f>E6-F6</f>
        <v>1028814.77</v>
      </c>
    </row>
    <row r="7" spans="1:8" x14ac:dyDescent="0.2">
      <c r="A7" s="4"/>
      <c r="B7" s="15" t="s">
        <v>138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51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52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134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53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54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55</v>
      </c>
      <c r="C14" s="40">
        <f t="shared" ref="C14:H14" si="2">SUM(C6:C13)</f>
        <v>1869977.13</v>
      </c>
      <c r="D14" s="40">
        <f t="shared" si="2"/>
        <v>1224669.7</v>
      </c>
      <c r="E14" s="40">
        <f t="shared" si="2"/>
        <v>3094646.83</v>
      </c>
      <c r="F14" s="40">
        <f t="shared" si="2"/>
        <v>2065832.06</v>
      </c>
      <c r="G14" s="40">
        <f t="shared" si="2"/>
        <v>2060032.06</v>
      </c>
      <c r="H14" s="40">
        <f t="shared" si="2"/>
        <v>1028814.77</v>
      </c>
    </row>
    <row r="17" spans="1:8" ht="45" customHeight="1" x14ac:dyDescent="0.2">
      <c r="A17" s="41" t="s">
        <v>130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56</v>
      </c>
      <c r="B18" s="47"/>
      <c r="C18" s="41" t="s">
        <v>62</v>
      </c>
      <c r="D18" s="42"/>
      <c r="E18" s="42"/>
      <c r="F18" s="42"/>
      <c r="G18" s="43"/>
      <c r="H18" s="44" t="s">
        <v>61</v>
      </c>
    </row>
    <row r="19" spans="1:8" ht="22.5" x14ac:dyDescent="0.2">
      <c r="A19" s="48"/>
      <c r="B19" s="49"/>
      <c r="C19" s="8" t="s">
        <v>57</v>
      </c>
      <c r="D19" s="8" t="s">
        <v>127</v>
      </c>
      <c r="E19" s="8" t="s">
        <v>58</v>
      </c>
      <c r="F19" s="8" t="s">
        <v>59</v>
      </c>
      <c r="G19" s="8" t="s">
        <v>60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128</v>
      </c>
      <c r="F20" s="9">
        <v>4</v>
      </c>
      <c r="G20" s="9">
        <v>5</v>
      </c>
      <c r="H20" s="9" t="s">
        <v>129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133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55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131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56</v>
      </c>
      <c r="B29" s="47"/>
      <c r="C29" s="41" t="s">
        <v>62</v>
      </c>
      <c r="D29" s="42"/>
      <c r="E29" s="42"/>
      <c r="F29" s="42"/>
      <c r="G29" s="43"/>
      <c r="H29" s="44" t="s">
        <v>61</v>
      </c>
    </row>
    <row r="30" spans="1:8" ht="22.5" x14ac:dyDescent="0.2">
      <c r="A30" s="48"/>
      <c r="B30" s="49"/>
      <c r="C30" s="8" t="s">
        <v>57</v>
      </c>
      <c r="D30" s="8" t="s">
        <v>127</v>
      </c>
      <c r="E30" s="8" t="s">
        <v>58</v>
      </c>
      <c r="F30" s="8" t="s">
        <v>59</v>
      </c>
      <c r="G30" s="8" t="s">
        <v>60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128</v>
      </c>
      <c r="F31" s="9">
        <v>4</v>
      </c>
      <c r="G31" s="9">
        <v>5</v>
      </c>
      <c r="H31" s="9" t="s">
        <v>129</v>
      </c>
    </row>
    <row r="32" spans="1:8" x14ac:dyDescent="0.2">
      <c r="A32" s="4"/>
      <c r="B32" s="19" t="s">
        <v>12</v>
      </c>
      <c r="C32" s="12">
        <v>0</v>
      </c>
      <c r="D32" s="12">
        <v>0</v>
      </c>
      <c r="E32" s="12">
        <f t="shared" ref="E32:E38" si="6">C32+D32</f>
        <v>0</v>
      </c>
      <c r="F32" s="12">
        <v>0</v>
      </c>
      <c r="G32" s="12">
        <v>0</v>
      </c>
      <c r="H32" s="12">
        <f t="shared" ref="H32:H38" si="7">E32-F32</f>
        <v>0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55</v>
      </c>
      <c r="C39" s="40">
        <f t="shared" ref="C39:H39" si="8">SUM(C32:C38)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0">
        <f t="shared" si="8"/>
        <v>0</v>
      </c>
    </row>
    <row r="41" spans="1:8" x14ac:dyDescent="0.2">
      <c r="A41" s="1" t="s">
        <v>132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workbookViewId="0">
      <selection activeCell="D23" sqref="D23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56</v>
      </c>
      <c r="B2" s="47"/>
      <c r="C2" s="41" t="s">
        <v>62</v>
      </c>
      <c r="D2" s="42"/>
      <c r="E2" s="42"/>
      <c r="F2" s="42"/>
      <c r="G2" s="43"/>
      <c r="H2" s="44" t="s">
        <v>61</v>
      </c>
    </row>
    <row r="3" spans="1:8" ht="24.95" customHeight="1" x14ac:dyDescent="0.2">
      <c r="A3" s="48"/>
      <c r="B3" s="49"/>
      <c r="C3" s="8" t="s">
        <v>57</v>
      </c>
      <c r="D3" s="8" t="s">
        <v>127</v>
      </c>
      <c r="E3" s="8" t="s">
        <v>58</v>
      </c>
      <c r="F3" s="8" t="s">
        <v>59</v>
      </c>
      <c r="G3" s="8" t="s">
        <v>60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128</v>
      </c>
      <c r="F4" s="9">
        <v>4</v>
      </c>
      <c r="G4" s="9">
        <v>5</v>
      </c>
      <c r="H4" s="9" t="s">
        <v>129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135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1877977.13</v>
      </c>
      <c r="D14" s="35">
        <f t="shared" si="3"/>
        <v>1205900.56</v>
      </c>
      <c r="E14" s="35">
        <f t="shared" si="3"/>
        <v>3083877.69</v>
      </c>
      <c r="F14" s="35">
        <f t="shared" si="3"/>
        <v>2104357.9900000002</v>
      </c>
      <c r="G14" s="35">
        <f t="shared" si="3"/>
        <v>2098557.9900000002</v>
      </c>
      <c r="H14" s="35">
        <f t="shared" si="3"/>
        <v>979519.70000000007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1869977.13</v>
      </c>
      <c r="D18" s="12">
        <v>1224669.7</v>
      </c>
      <c r="E18" s="12">
        <f t="shared" si="5"/>
        <v>3094646.83</v>
      </c>
      <c r="F18" s="12">
        <v>2065832.06</v>
      </c>
      <c r="G18" s="12">
        <v>2060032.06</v>
      </c>
      <c r="H18" s="12">
        <f t="shared" si="4"/>
        <v>1028814.77</v>
      </c>
    </row>
    <row r="19" spans="1:8" x14ac:dyDescent="0.2">
      <c r="A19" s="22"/>
      <c r="B19" s="25" t="s">
        <v>45</v>
      </c>
      <c r="C19" s="12">
        <v>0</v>
      </c>
      <c r="D19" s="12">
        <v>-10769.14</v>
      </c>
      <c r="E19" s="12">
        <f t="shared" si="5"/>
        <v>-10769.14</v>
      </c>
      <c r="F19" s="12">
        <v>38525.93</v>
      </c>
      <c r="G19" s="12">
        <v>38525.93</v>
      </c>
      <c r="H19" s="12">
        <f t="shared" si="4"/>
        <v>-49295.07</v>
      </c>
    </row>
    <row r="20" spans="1:8" x14ac:dyDescent="0.2">
      <c r="A20" s="22"/>
      <c r="B20" s="25" t="s">
        <v>46</v>
      </c>
      <c r="C20" s="12">
        <v>8000</v>
      </c>
      <c r="D20" s="12">
        <v>-8000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v>5000</v>
      </c>
      <c r="D22" s="35">
        <v>6000</v>
      </c>
      <c r="E22" s="35">
        <f t="shared" ref="C22:H22" si="6">SUM(E23:E31)</f>
        <v>451232.41</v>
      </c>
      <c r="F22" s="35">
        <v>10052.959999999999</v>
      </c>
      <c r="G22" s="35">
        <v>10052.959999999999</v>
      </c>
      <c r="H22" s="35">
        <f t="shared" si="6"/>
        <v>261493.35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17828</v>
      </c>
      <c r="D24" s="12">
        <v>2500</v>
      </c>
      <c r="E24" s="12">
        <f t="shared" ref="E24:E31" si="8">C24+D24</f>
        <v>20328</v>
      </c>
      <c r="F24" s="12">
        <v>15691</v>
      </c>
      <c r="G24" s="12">
        <v>15691</v>
      </c>
      <c r="H24" s="12">
        <f t="shared" si="7"/>
        <v>4637</v>
      </c>
    </row>
    <row r="25" spans="1:8" x14ac:dyDescent="0.2">
      <c r="A25" s="22"/>
      <c r="B25" s="25" t="s">
        <v>29</v>
      </c>
      <c r="C25" s="12">
        <v>6000</v>
      </c>
      <c r="D25" s="12">
        <v>-5000</v>
      </c>
      <c r="E25" s="12">
        <f t="shared" si="8"/>
        <v>1000</v>
      </c>
      <c r="F25" s="12">
        <v>1000</v>
      </c>
      <c r="G25" s="12">
        <v>1000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7500</v>
      </c>
      <c r="D26" s="12">
        <v>11000</v>
      </c>
      <c r="E26" s="12">
        <f t="shared" si="8"/>
        <v>18500</v>
      </c>
      <c r="F26" s="12">
        <v>15192.6</v>
      </c>
      <c r="G26" s="12">
        <v>15192.6</v>
      </c>
      <c r="H26" s="12">
        <f t="shared" si="7"/>
        <v>3307.3999999999996</v>
      </c>
    </row>
    <row r="27" spans="1:8" x14ac:dyDescent="0.2">
      <c r="A27" s="22"/>
      <c r="B27" s="25" t="s">
        <v>21</v>
      </c>
      <c r="C27" s="12">
        <v>8900</v>
      </c>
      <c r="D27" s="12">
        <v>2500</v>
      </c>
      <c r="E27" s="12">
        <f t="shared" si="8"/>
        <v>11400</v>
      </c>
      <c r="F27" s="12">
        <v>7274.4</v>
      </c>
      <c r="G27" s="12">
        <v>7274.4</v>
      </c>
      <c r="H27" s="12">
        <f t="shared" si="7"/>
        <v>4125.6000000000004</v>
      </c>
    </row>
    <row r="28" spans="1:8" x14ac:dyDescent="0.2">
      <c r="A28" s="22"/>
      <c r="B28" s="25" t="s">
        <v>5</v>
      </c>
      <c r="C28" s="12">
        <v>20000</v>
      </c>
      <c r="D28" s="12">
        <v>0</v>
      </c>
      <c r="E28" s="12">
        <f t="shared" si="8"/>
        <v>20000</v>
      </c>
      <c r="F28" s="12">
        <v>13220.43</v>
      </c>
      <c r="G28" s="12">
        <v>13220.43</v>
      </c>
      <c r="H28" s="12">
        <f t="shared" si="7"/>
        <v>6779.57</v>
      </c>
    </row>
    <row r="29" spans="1:8" x14ac:dyDescent="0.2">
      <c r="A29" s="22"/>
      <c r="B29" s="25" t="s">
        <v>6</v>
      </c>
      <c r="C29" s="12">
        <v>69617.8</v>
      </c>
      <c r="D29" s="12">
        <v>279386.61</v>
      </c>
      <c r="E29" s="12">
        <f t="shared" si="8"/>
        <v>349004.41</v>
      </c>
      <c r="F29" s="12">
        <v>126224.23</v>
      </c>
      <c r="G29" s="12">
        <v>120424.23</v>
      </c>
      <c r="H29" s="12">
        <f t="shared" si="7"/>
        <v>222780.18</v>
      </c>
    </row>
    <row r="30" spans="1:8" x14ac:dyDescent="0.2">
      <c r="A30" s="22"/>
      <c r="B30" s="25" t="s">
        <v>49</v>
      </c>
      <c r="C30" s="12">
        <v>8000</v>
      </c>
      <c r="D30" s="12">
        <v>-2000</v>
      </c>
      <c r="E30" s="12">
        <f t="shared" si="8"/>
        <v>6000</v>
      </c>
      <c r="F30" s="12">
        <v>2794</v>
      </c>
      <c r="G30" s="12">
        <v>2794</v>
      </c>
      <c r="H30" s="12">
        <f t="shared" si="7"/>
        <v>3206</v>
      </c>
    </row>
    <row r="31" spans="1:8" x14ac:dyDescent="0.2">
      <c r="A31" s="22"/>
      <c r="B31" s="25" t="s">
        <v>30</v>
      </c>
      <c r="C31" s="12">
        <v>25000</v>
      </c>
      <c r="D31" s="12">
        <v>0</v>
      </c>
      <c r="E31" s="12">
        <f t="shared" si="8"/>
        <v>25000</v>
      </c>
      <c r="F31" s="12">
        <v>8342.4</v>
      </c>
      <c r="G31" s="12">
        <v>8342.4</v>
      </c>
      <c r="H31" s="12">
        <f t="shared" si="7"/>
        <v>16657.599999999999</v>
      </c>
    </row>
    <row r="32" spans="1:8" x14ac:dyDescent="0.2">
      <c r="A32" s="24" t="s">
        <v>31</v>
      </c>
      <c r="B32" s="26"/>
      <c r="C32" s="35">
        <v>0</v>
      </c>
      <c r="D32" s="35">
        <v>26981.95</v>
      </c>
      <c r="E32" s="35">
        <f t="shared" ref="C32:H32" si="9">SUM(E33:E36)</f>
        <v>0</v>
      </c>
      <c r="F32" s="35">
        <v>9547</v>
      </c>
      <c r="G32" s="35">
        <v>9547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55</v>
      </c>
      <c r="C37" s="40">
        <f t="shared" ref="C37:H37" si="12">SUM(C32+C22+C14+C5)</f>
        <v>1882977.13</v>
      </c>
      <c r="D37" s="40">
        <f t="shared" si="12"/>
        <v>1238882.51</v>
      </c>
      <c r="E37" s="40">
        <f t="shared" si="12"/>
        <v>3535110.1</v>
      </c>
      <c r="F37" s="40">
        <f t="shared" si="12"/>
        <v>2123957.9500000002</v>
      </c>
      <c r="G37" s="40">
        <f t="shared" si="12"/>
        <v>2118157.9500000002</v>
      </c>
      <c r="H37" s="40">
        <f t="shared" si="12"/>
        <v>1241013.05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132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  <row r="44" spans="1:8" x14ac:dyDescent="0.2">
      <c r="C44" s="3">
        <v>26981.95</v>
      </c>
      <c r="D44" s="3">
        <v>136248.32000000001</v>
      </c>
      <c r="F44" s="3">
        <v>111737.43</v>
      </c>
      <c r="G44" s="3">
        <v>111737.43</v>
      </c>
    </row>
    <row r="55" spans="3:7" x14ac:dyDescent="0.2">
      <c r="C55" s="3">
        <v>0</v>
      </c>
      <c r="D55" s="3">
        <v>905444</v>
      </c>
      <c r="F55" s="3">
        <v>271095.07</v>
      </c>
      <c r="G55" s="3">
        <v>271095.07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2018-07-14T22:21:14Z</cp:lastPrinted>
  <dcterms:created xsi:type="dcterms:W3CDTF">2014-02-10T03:37:14Z</dcterms:created>
  <dcterms:modified xsi:type="dcterms:W3CDTF">2022-11-07T03:37:41Z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